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70\share\data\センター（研・総）\1.A共通フォルダ\02書類\13 受入関係\"/>
    </mc:Choice>
  </mc:AlternateContent>
  <xr:revisionPtr revIDLastSave="0" documentId="13_ncr:1_{C57F5F17-D0DF-422A-A182-06EF80BC62FA}" xr6:coauthVersionLast="47" xr6:coauthVersionMax="47" xr10:uidLastSave="{00000000-0000-0000-0000-000000000000}"/>
  <bookViews>
    <workbookView xWindow="-120" yWindow="-120" windowWidth="20730" windowHeight="11040" xr2:uid="{D8C67C32-F13A-410D-A83D-EC1D7BC07F16}"/>
  </bookViews>
  <sheets>
    <sheet name="原本" sheetId="1" r:id="rId1"/>
  </sheets>
  <definedNames>
    <definedName name="_xlnm.Print_Area" localSheetId="0">原本!$A$1:$I$44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H9" i="1" s="1"/>
  <c r="E28" i="1"/>
  <c r="E19" i="1"/>
  <c r="F39" i="1"/>
  <c r="E21" i="1"/>
  <c r="H14" i="1"/>
  <c r="F41" i="1"/>
  <c r="F40" i="1"/>
  <c r="F38" i="1"/>
  <c r="F37" i="1"/>
  <c r="F36" i="1"/>
  <c r="G33" i="1"/>
  <c r="G32" i="1"/>
  <c r="G31" i="1"/>
  <c r="E27" i="1"/>
  <c r="E26" i="1"/>
  <c r="E22" i="1"/>
  <c r="E23" i="1"/>
  <c r="E24" i="1"/>
  <c r="E25" i="1"/>
  <c r="E20" i="1"/>
  <c r="H15" i="1"/>
  <c r="H16" i="1"/>
  <c r="H7" i="1"/>
  <c r="H8" i="1"/>
  <c r="H6" i="1"/>
  <c r="E43" i="1" l="1"/>
</calcChain>
</file>

<file path=xl/sharedStrings.xml><?xml version="1.0" encoding="utf-8"?>
<sst xmlns="http://schemas.openxmlformats.org/spreadsheetml/2006/main" count="116" uniqueCount="77">
  <si>
    <t>1日</t>
    <rPh sb="1" eb="2">
      <t>ニチ</t>
    </rPh>
    <phoneticPr fontId="1"/>
  </si>
  <si>
    <t>半日（4時間未満）</t>
    <rPh sb="0" eb="2">
      <t>ハンニチ</t>
    </rPh>
    <rPh sb="4" eb="6">
      <t>ジカン</t>
    </rPh>
    <rPh sb="6" eb="8">
      <t>ミマン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</si>
  <si>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</si>
  <si>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</si>
  <si>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キャンプファイヤー</t>
    <phoneticPr fontId="1"/>
  </si>
  <si>
    <t>キャンドルサービス</t>
    <phoneticPr fontId="1"/>
  </si>
  <si>
    <t>キュービックパズル</t>
    <phoneticPr fontId="1"/>
  </si>
  <si>
    <t>木工キーホルダー</t>
    <rPh sb="0" eb="2">
      <t>モッコウ</t>
    </rPh>
    <phoneticPr fontId="1"/>
  </si>
  <si>
    <t>火起こし体験</t>
    <rPh sb="0" eb="2">
      <t>ヒオ</t>
    </rPh>
    <rPh sb="4" eb="6">
      <t>タイケン</t>
    </rPh>
    <phoneticPr fontId="1"/>
  </si>
  <si>
    <t>ろう石（まが玉、ハンコ）</t>
    <rPh sb="2" eb="3">
      <t>セキ</t>
    </rPh>
    <rPh sb="6" eb="7">
      <t>タマ</t>
    </rPh>
    <phoneticPr fontId="1"/>
  </si>
  <si>
    <t>備前焼体験</t>
    <rPh sb="0" eb="5">
      <t>ビゼンヤキタイケン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</si>
  <si>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</si>
  <si>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</si>
  <si>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</si>
  <si>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3食：2,000円</t>
    <rPh sb="1" eb="2">
      <t>ショク</t>
    </rPh>
    <rPh sb="8" eb="9">
      <t>エン</t>
    </rPh>
    <phoneticPr fontId="1"/>
  </si>
  <si>
    <t>3歳～幼児まで</t>
    <rPh sb="1" eb="2">
      <t>サイ</t>
    </rPh>
    <rPh sb="3" eb="5">
      <t>ヨウジ</t>
    </rPh>
    <phoneticPr fontId="1"/>
  </si>
  <si>
    <t>講堂学習・史跡探訪</t>
    <rPh sb="0" eb="4">
      <t>コウドウガクシュウ</t>
    </rPh>
    <rPh sb="5" eb="9">
      <t>シセキタンボウ</t>
    </rPh>
    <phoneticPr fontId="1"/>
  </si>
  <si>
    <t>小学生/中学生</t>
    <rPh sb="0" eb="3">
      <t>ショウガクセイ</t>
    </rPh>
    <rPh sb="4" eb="7">
      <t>チュウガクセイ</t>
    </rPh>
    <phoneticPr fontId="1"/>
  </si>
  <si>
    <t>高校生/青少年</t>
    <rPh sb="0" eb="3">
      <t>コウコウセイ</t>
    </rPh>
    <rPh sb="4" eb="7">
      <t>セイショウネン</t>
    </rPh>
    <phoneticPr fontId="1"/>
  </si>
  <si>
    <t>大学生/一般</t>
    <rPh sb="0" eb="3">
      <t>ダイガクセイ</t>
    </rPh>
    <rPh sb="4" eb="6">
      <t>イッパン</t>
    </rPh>
    <phoneticPr fontId="1"/>
  </si>
  <si>
    <t>ご利用日数</t>
    <rPh sb="1" eb="5">
      <t>リヨウニッスウ</t>
    </rPh>
    <phoneticPr fontId="1"/>
  </si>
  <si>
    <t>日間</t>
    <rPh sb="0" eb="2">
      <t>ニチカン</t>
    </rPh>
    <phoneticPr fontId="1"/>
  </si>
  <si>
    <t>ご利用人数</t>
    <rPh sb="1" eb="5">
      <t>リヨウニンズウ</t>
    </rPh>
    <phoneticPr fontId="1"/>
  </si>
  <si>
    <t>人</t>
    <rPh sb="0" eb="1">
      <t>ニン</t>
    </rPh>
    <phoneticPr fontId="1"/>
  </si>
  <si>
    <t>冷房利用</t>
    <rPh sb="0" eb="2">
      <t>レイボウ</t>
    </rPh>
    <rPh sb="2" eb="4">
      <t>リヨウ</t>
    </rPh>
    <phoneticPr fontId="1"/>
  </si>
  <si>
    <t>暖房利用</t>
    <rPh sb="0" eb="4">
      <t>ダンボウリヨウ</t>
    </rPh>
    <phoneticPr fontId="1"/>
  </si>
  <si>
    <t>〇</t>
    <phoneticPr fontId="1"/>
  </si>
  <si>
    <t>×</t>
    <phoneticPr fontId="1"/>
  </si>
  <si>
    <t>利用料金免除者</t>
    <rPh sb="0" eb="7">
      <t>リヨウリョウキンメンジョシャ</t>
    </rPh>
    <phoneticPr fontId="1"/>
  </si>
  <si>
    <t>施設使用料</t>
    <rPh sb="0" eb="5">
      <t>シセツシヨウリョウ</t>
    </rPh>
    <phoneticPr fontId="1"/>
  </si>
  <si>
    <t>冷房費</t>
    <rPh sb="0" eb="3">
      <t>レイボウヒ</t>
    </rPh>
    <phoneticPr fontId="1"/>
  </si>
  <si>
    <t>暖房費</t>
    <rPh sb="0" eb="3">
      <t>ダンボウヒ</t>
    </rPh>
    <phoneticPr fontId="1"/>
  </si>
  <si>
    <t>●食事費用関係</t>
    <rPh sb="1" eb="7">
      <t>ショクジヒヨウカンケイ</t>
    </rPh>
    <phoneticPr fontId="1"/>
  </si>
  <si>
    <t>●研修費用関係</t>
    <rPh sb="1" eb="5">
      <t>ケンシュウヒヨウ</t>
    </rPh>
    <rPh sb="5" eb="7">
      <t>カンケイ</t>
    </rPh>
    <phoneticPr fontId="1"/>
  </si>
  <si>
    <t>講堂学習・史跡探訪</t>
    <rPh sb="0" eb="2">
      <t>コウドウ</t>
    </rPh>
    <rPh sb="2" eb="4">
      <t>ガクシュウ</t>
    </rPh>
    <rPh sb="5" eb="9">
      <t>シセキタンボウ</t>
    </rPh>
    <phoneticPr fontId="1"/>
  </si>
  <si>
    <t>キャンプファイヤー</t>
    <phoneticPr fontId="1"/>
  </si>
  <si>
    <t>キャンドルサービス</t>
    <phoneticPr fontId="1"/>
  </si>
  <si>
    <t>キュービックパズル</t>
    <phoneticPr fontId="1"/>
  </si>
  <si>
    <t>木工キーホルダー</t>
    <rPh sb="0" eb="2">
      <t>モッコウ</t>
    </rPh>
    <phoneticPr fontId="1"/>
  </si>
  <si>
    <t>火起こし体験</t>
    <rPh sb="0" eb="2">
      <t>ヒオ</t>
    </rPh>
    <rPh sb="4" eb="6">
      <t>タイケン</t>
    </rPh>
    <phoneticPr fontId="1"/>
  </si>
  <si>
    <t>まが玉づくり</t>
    <rPh sb="2" eb="3">
      <t>タマ</t>
    </rPh>
    <phoneticPr fontId="1"/>
  </si>
  <si>
    <t>ハンコづくり</t>
    <phoneticPr fontId="1"/>
  </si>
  <si>
    <t>備前焼体験</t>
    <rPh sb="0" eb="5">
      <t>ビゼンヤキタイケン</t>
    </rPh>
    <phoneticPr fontId="1"/>
  </si>
  <si>
    <t>人</t>
    <rPh sb="0" eb="1">
      <t>ニン</t>
    </rPh>
    <phoneticPr fontId="1"/>
  </si>
  <si>
    <t>レストラン食</t>
    <rPh sb="5" eb="6">
      <t>ショク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</si>
  <si>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</si>
  <si>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</si>
  <si>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</si>
  <si>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回</t>
    <rPh sb="0" eb="1">
      <t>カイ</t>
    </rPh>
    <phoneticPr fontId="1"/>
  </si>
  <si>
    <t>野外炊事など</t>
    <rPh sb="0" eb="4">
      <t>ヤガイスイジ</t>
    </rPh>
    <phoneticPr fontId="1"/>
  </si>
  <si>
    <t>カートンドッグ</t>
    <phoneticPr fontId="1"/>
  </si>
  <si>
    <t>セット</t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</si>
  <si>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</si>
  <si>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</si>
  <si>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利用料金シミュレーション結果</t>
    <rPh sb="0" eb="4">
      <t>リヨウリョウキン</t>
    </rPh>
    <rPh sb="12" eb="14">
      <t>ケッカ</t>
    </rPh>
    <phoneticPr fontId="1"/>
  </si>
  <si>
    <t>記入するところ</t>
    <rPh sb="0" eb="2">
      <t>キニュウ</t>
    </rPh>
    <phoneticPr fontId="1"/>
  </si>
  <si>
    <t>記入しないところ</t>
    <rPh sb="0" eb="2">
      <t>キニュウ</t>
    </rPh>
    <phoneticPr fontId="1"/>
  </si>
  <si>
    <t>4時間未満の半日研修に該当する方はこちら（上を記入した方は記入不要）</t>
    <rPh sb="1" eb="5">
      <t>ジカンミマン</t>
    </rPh>
    <rPh sb="6" eb="10">
      <t>ハンニチケンシュウ</t>
    </rPh>
    <rPh sb="11" eb="13">
      <t>ガイトウ</t>
    </rPh>
    <rPh sb="15" eb="16">
      <t>カタ</t>
    </rPh>
    <rPh sb="21" eb="22">
      <t>ウエ</t>
    </rPh>
    <rPh sb="23" eb="25">
      <t>キニュウ</t>
    </rPh>
    <rPh sb="27" eb="28">
      <t>カタ</t>
    </rPh>
    <rPh sb="29" eb="33">
      <t>キニュウフヨウ</t>
    </rPh>
    <phoneticPr fontId="1"/>
  </si>
  <si>
    <t>シーツクリーニング代</t>
    <rPh sb="9" eb="10">
      <t>ダイ</t>
    </rPh>
    <phoneticPr fontId="1"/>
  </si>
  <si>
    <t>人</t>
    <rPh sb="0" eb="1">
      <t>ニン</t>
    </rPh>
    <phoneticPr fontId="1"/>
  </si>
  <si>
    <t>シーツ</t>
    <phoneticPr fontId="1"/>
  </si>
  <si>
    <t>シーツクリーニング</t>
    <phoneticPr fontId="1"/>
  </si>
  <si>
    <t>●施設使用料関係（小・中・高の教員は児童生徒と同料金）</t>
    <rPh sb="1" eb="6">
      <t>シセツシヨウリョウ</t>
    </rPh>
    <rPh sb="6" eb="8">
      <t>カンケイ</t>
    </rPh>
    <rPh sb="9" eb="10">
      <t>ショウ</t>
    </rPh>
    <rPh sb="11" eb="12">
      <t>チュウ</t>
    </rPh>
    <rPh sb="13" eb="14">
      <t>コウ</t>
    </rPh>
    <rPh sb="15" eb="17">
      <t>キョウイン</t>
    </rPh>
    <rPh sb="18" eb="22">
      <t>ジドウセイト</t>
    </rPh>
    <rPh sb="23" eb="26">
      <t>ドウリョウキン</t>
    </rPh>
    <phoneticPr fontId="1"/>
  </si>
  <si>
    <t>カレー（8人ｾｯﾄ）</t>
    <rPh sb="5" eb="6">
      <t>ニン</t>
    </rPh>
    <phoneticPr fontId="1"/>
  </si>
  <si>
    <t>牛鍋（8人ｾｯﾄ）</t>
    <rPh sb="0" eb="2">
      <t>ギュウナベ</t>
    </rPh>
    <rPh sb="4" eb="5">
      <t>ニン</t>
    </rPh>
    <phoneticPr fontId="1"/>
  </si>
  <si>
    <t>焼きそば（8人ｾｯﾄ）</t>
    <rPh sb="0" eb="1">
      <t>ヤ</t>
    </rPh>
    <rPh sb="6" eb="7">
      <t>ニン</t>
    </rPh>
    <phoneticPr fontId="1"/>
  </si>
  <si>
    <t>バーベキュー（6人ｾｯﾄ）</t>
    <rPh sb="8" eb="9">
      <t>ニン</t>
    </rPh>
    <phoneticPr fontId="1"/>
  </si>
  <si>
    <t>うどん打ち（1人あたり）</t>
    <rPh sb="3" eb="4">
      <t>ウ</t>
    </rPh>
    <rPh sb="7" eb="8">
      <t>リ</t>
    </rPh>
    <phoneticPr fontId="1"/>
  </si>
  <si>
    <t>個</t>
    <rPh sb="0" eb="1">
      <t>コ</t>
    </rPh>
    <phoneticPr fontId="1"/>
  </si>
  <si>
    <t>坐禅体験</t>
    <rPh sb="0" eb="2">
      <t>ザゼン</t>
    </rPh>
    <rPh sb="2" eb="4">
      <t>タイケン</t>
    </rPh>
    <phoneticPr fontId="1"/>
  </si>
  <si>
    <t>焼きそば(8人)</t>
    <rPh sb="0" eb="1">
      <t>ヤ</t>
    </rPh>
    <phoneticPr fontId="1"/>
  </si>
  <si>
    <t>カートンドッグ(1人)</t>
    <phoneticPr fontId="1"/>
  </si>
  <si>
    <t>うどんづくり(1人)</t>
    <rPh sb="8" eb="9">
      <t>ニン</t>
    </rPh>
    <phoneticPr fontId="1"/>
  </si>
  <si>
    <t>BBQ(6人)</t>
    <rPh sb="5" eb="6">
      <t>ニン</t>
    </rPh>
    <phoneticPr fontId="1"/>
  </si>
  <si>
    <t>牛鍋(8人)</t>
    <rPh sb="0" eb="2">
      <t>ギュウナベ</t>
    </rPh>
    <phoneticPr fontId="1"/>
  </si>
  <si>
    <t>カレー(8人)</t>
    <rPh sb="5" eb="6">
      <t>ニン</t>
    </rPh>
    <phoneticPr fontId="1"/>
  </si>
  <si>
    <t>坐禅体験</t>
    <rPh sb="0" eb="4">
      <t>ザゼンタイケン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</si>
</sst>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15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9" xfId="0" applyFont="1" applyFill="1" applyBorder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Protection="1">
      <alignment vertical="center"/>
      <protection locked="0"/>
    </xf>
    <xf numFmtId="0" fontId="6" fillId="4" borderId="1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176" fontId="10" fillId="3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D790-5E37-4096-A91A-44C69DC769DC}">
  <dimension ref="A1:K71"/>
  <sheetViews>
    <sheetView tabSelected="1" view="pageBreakPreview" zoomScale="90" zoomScaleNormal="90" zoomScaleSheetLayoutView="90" workbookViewId="0">
      <selection activeCell="C71" sqref="C71"/>
    </sheetView>
  </sheetViews>
  <sheetFormatPr defaultColWidth="9" defaultRowHeight="12.75" customHeight="1" x14ac:dyDescent="0.4"/>
  <cols>
    <col min="1" max="1" width="3.625" style="2" customWidth="1"/>
    <col min="2" max="2" width="12.625" style="2" customWidth="1"/>
    <col min="3" max="3" width="10.375" style="2" customWidth="1"/>
    <col min="4" max="4" width="7.375" style="6" customWidth="1"/>
    <col min="5" max="5" width="31.375" style="2" bestFit="1" customWidth="1"/>
    <col min="6" max="6" width="4.875" style="2" customWidth="1"/>
    <col min="7" max="7" width="8.625" style="2" customWidth="1"/>
    <col min="8" max="8" width="11.375" style="2" customWidth="1"/>
    <col min="9" max="9" width="8.625" style="2" customWidth="1"/>
    <col min="10" max="16384" width="9" style="2"/>
  </cols>
  <sheetData>
    <row r="1" spans="1:11" s="1" customFormat="1" ht="18.75" customHeight="1" x14ac:dyDescent="0.4">
      <c r="A1" s="59"/>
      <c r="B1" s="59"/>
      <c r="C1" s="59"/>
      <c r="D1" s="59"/>
      <c r="E1" s="59"/>
      <c r="F1" s="59"/>
      <c r="G1" s="59"/>
      <c r="H1" s="60" t="s">
        <v>55</v>
      </c>
      <c r="I1" s="60"/>
    </row>
    <row r="2" spans="1:11" s="1" customFormat="1" ht="18.75" customHeight="1" x14ac:dyDescent="0.4">
      <c r="A2" s="14"/>
      <c r="B2" s="15"/>
      <c r="C2" s="15"/>
      <c r="D2" s="15"/>
      <c r="E2" s="15"/>
      <c r="F2" s="15"/>
      <c r="G2" s="15"/>
      <c r="H2" s="58" t="s">
        <v>56</v>
      </c>
      <c r="I2" s="58"/>
    </row>
    <row r="3" spans="1:11" s="1" customFormat="1" ht="18.75" customHeight="1" x14ac:dyDescent="0.4">
      <c r="A3" s="16" t="s">
        <v>62</v>
      </c>
      <c r="B3" s="17"/>
      <c r="C3" s="17"/>
      <c r="D3" s="17"/>
      <c r="E3" s="17"/>
      <c r="F3" s="17"/>
      <c r="G3" s="17"/>
      <c r="H3" s="17"/>
      <c r="I3" s="17"/>
    </row>
    <row r="4" spans="1:11" s="1" customFormat="1" ht="16.5" x14ac:dyDescent="0.4">
      <c r="A4" s="15"/>
      <c r="B4" s="47" t="s">
        <v>20</v>
      </c>
      <c r="C4" s="48"/>
      <c r="D4" s="18"/>
      <c r="E4" s="19" t="s">
        <v>21</v>
      </c>
      <c r="F4" s="15"/>
      <c r="G4" s="20" t="s">
        <v>24</v>
      </c>
      <c r="H4" s="21"/>
      <c r="I4" s="15"/>
      <c r="K4" s="1" t="s">
        <v>26</v>
      </c>
    </row>
    <row r="5" spans="1:11" s="1" customFormat="1" ht="16.5" x14ac:dyDescent="0.4">
      <c r="A5" s="15"/>
      <c r="B5" s="49" t="s">
        <v>22</v>
      </c>
      <c r="C5" s="22" t="s">
        <v>17</v>
      </c>
      <c r="D5" s="18"/>
      <c r="E5" s="19" t="s">
        <v>23</v>
      </c>
      <c r="F5" s="15"/>
      <c r="G5" s="20" t="s">
        <v>25</v>
      </c>
      <c r="H5" s="21"/>
      <c r="I5" s="15"/>
      <c r="K5" s="1" t="s">
        <v>27</v>
      </c>
    </row>
    <row r="6" spans="1:11" s="1" customFormat="1" ht="16.5" x14ac:dyDescent="0.4">
      <c r="A6" s="15"/>
      <c r="B6" s="50"/>
      <c r="C6" s="22" t="s">
        <v>18</v>
      </c>
      <c r="D6" s="18"/>
      <c r="E6" s="19" t="s">
        <v>23</v>
      </c>
      <c r="F6" s="15"/>
      <c r="G6" s="23" t="s">
        <v>29</v>
      </c>
      <c r="H6" s="38">
        <f>(D5-D8)*D4*C46+D6*D4*D46+D7*D4*E46</f>
        <v>0</v>
      </c>
      <c r="I6" s="15"/>
      <c r="K6" s="1" t="s">
        <v>52</v>
      </c>
    </row>
    <row r="7" spans="1:11" s="1" customFormat="1" ht="16.5" x14ac:dyDescent="0.4">
      <c r="A7" s="15"/>
      <c r="B7" s="51"/>
      <c r="C7" s="22" t="s">
        <v>19</v>
      </c>
      <c r="D7" s="18"/>
      <c r="E7" s="19" t="s">
        <v>23</v>
      </c>
      <c r="F7" s="15"/>
      <c r="G7" s="23" t="s">
        <v>30</v>
      </c>
      <c r="H7" s="38">
        <f>IF(H4="〇",D5*D4*C48+D6*D4*C48+D7*D4*C48,0)</f>
        <v>0</v>
      </c>
      <c r="I7" s="15"/>
      <c r="K7" s="1" t="s">
        <v>53</v>
      </c>
    </row>
    <row r="8" spans="1:11" s="1" customFormat="1" ht="16.5" x14ac:dyDescent="0.4">
      <c r="A8" s="15"/>
      <c r="B8" s="52" t="s">
        <v>28</v>
      </c>
      <c r="C8" s="52"/>
      <c r="D8" s="18"/>
      <c r="E8" s="19" t="s">
        <v>23</v>
      </c>
      <c r="F8" s="15"/>
      <c r="G8" s="23" t="s">
        <v>31</v>
      </c>
      <c r="H8" s="38">
        <f>IF(H5="〇",D5*D4*C50+D6*D4*C50+D7*D4*C50,0)</f>
        <v>0</v>
      </c>
      <c r="I8" s="15"/>
    </row>
    <row r="9" spans="1:11" s="1" customFormat="1" ht="16.5" x14ac:dyDescent="0.4">
      <c r="A9" s="15"/>
      <c r="B9" s="52" t="s">
        <v>58</v>
      </c>
      <c r="C9" s="52"/>
      <c r="D9" s="37">
        <f>IF(D4&gt;=2,D5+D6+D7,0)</f>
        <v>0</v>
      </c>
      <c r="E9" s="19" t="s">
        <v>59</v>
      </c>
      <c r="F9" s="15"/>
      <c r="G9" s="23" t="s">
        <v>60</v>
      </c>
      <c r="H9" s="38">
        <f>D9*C52</f>
        <v>0</v>
      </c>
      <c r="I9" s="15"/>
    </row>
    <row r="10" spans="1:11" s="1" customFormat="1" ht="5.0999999999999996" customHeight="1" x14ac:dyDescent="0.4">
      <c r="A10" s="15"/>
      <c r="B10" s="15"/>
      <c r="C10" s="15"/>
      <c r="D10" s="17"/>
      <c r="E10" s="15"/>
      <c r="F10" s="15"/>
      <c r="G10" s="15"/>
      <c r="H10" s="15"/>
      <c r="I10" s="15"/>
    </row>
    <row r="11" spans="1:11" s="1" customFormat="1" ht="16.5" x14ac:dyDescent="0.4">
      <c r="A11" s="63" t="s">
        <v>57</v>
      </c>
      <c r="B11" s="64"/>
      <c r="C11" s="64"/>
      <c r="D11" s="64"/>
      <c r="E11" s="64"/>
      <c r="F11" s="64"/>
      <c r="G11" s="64"/>
      <c r="H11" s="64"/>
      <c r="I11" s="65"/>
    </row>
    <row r="12" spans="1:11" s="1" customFormat="1" ht="16.5" x14ac:dyDescent="0.4">
      <c r="A12" s="24"/>
      <c r="B12" s="49" t="s">
        <v>22</v>
      </c>
      <c r="C12" s="22" t="s">
        <v>17</v>
      </c>
      <c r="D12" s="33"/>
      <c r="E12" s="24" t="s">
        <v>23</v>
      </c>
      <c r="F12" s="25"/>
      <c r="G12" s="20" t="s">
        <v>24</v>
      </c>
      <c r="H12" s="21"/>
      <c r="I12" s="26"/>
    </row>
    <row r="13" spans="1:11" s="1" customFormat="1" ht="16.5" x14ac:dyDescent="0.4">
      <c r="A13" s="24"/>
      <c r="B13" s="50"/>
      <c r="C13" s="22" t="s">
        <v>18</v>
      </c>
      <c r="D13" s="33"/>
      <c r="E13" s="24" t="s">
        <v>23</v>
      </c>
      <c r="F13" s="25"/>
      <c r="G13" s="20" t="s">
        <v>25</v>
      </c>
      <c r="H13" s="21"/>
      <c r="I13" s="26"/>
    </row>
    <row r="14" spans="1:11" s="1" customFormat="1" ht="16.5" x14ac:dyDescent="0.4">
      <c r="A14" s="24"/>
      <c r="B14" s="51"/>
      <c r="C14" s="22" t="s">
        <v>19</v>
      </c>
      <c r="D14" s="33"/>
      <c r="E14" s="24" t="s">
        <v>23</v>
      </c>
      <c r="F14" s="25"/>
      <c r="G14" s="23" t="s">
        <v>29</v>
      </c>
      <c r="H14" s="38">
        <f>(D12-D15)*C47+D13*D47+D14*E47</f>
        <v>0</v>
      </c>
      <c r="I14" s="26"/>
    </row>
    <row r="15" spans="1:11" s="1" customFormat="1" ht="16.5" x14ac:dyDescent="0.4">
      <c r="A15" s="24"/>
      <c r="B15" s="47" t="s">
        <v>28</v>
      </c>
      <c r="C15" s="48"/>
      <c r="D15" s="33"/>
      <c r="E15" s="24" t="s">
        <v>23</v>
      </c>
      <c r="F15" s="25"/>
      <c r="G15" s="23" t="s">
        <v>30</v>
      </c>
      <c r="H15" s="38">
        <f>IF(H12="〇",$D$12*C49+$D$13*C49+$D$14*C49,0)</f>
        <v>0</v>
      </c>
      <c r="I15" s="26"/>
    </row>
    <row r="16" spans="1:11" s="1" customFormat="1" ht="16.5" x14ac:dyDescent="0.4">
      <c r="A16" s="24"/>
      <c r="B16" s="27"/>
      <c r="C16" s="27"/>
      <c r="D16" s="27"/>
      <c r="E16" s="25"/>
      <c r="F16" s="25"/>
      <c r="G16" s="23" t="s">
        <v>31</v>
      </c>
      <c r="H16" s="38">
        <f>IF(H13="〇",$D$12*C51+$D$13*C51+$D$14*C51,0)</f>
        <v>0</v>
      </c>
      <c r="I16" s="26"/>
    </row>
    <row r="17" spans="1:9" s="1" customFormat="1" ht="5.0999999999999996" customHeight="1" x14ac:dyDescent="0.4">
      <c r="A17" s="28"/>
      <c r="B17" s="29"/>
      <c r="C17" s="29"/>
      <c r="D17" s="29"/>
      <c r="E17" s="30"/>
      <c r="F17" s="30"/>
      <c r="G17" s="30"/>
      <c r="H17" s="30"/>
      <c r="I17" s="31"/>
    </row>
    <row r="18" spans="1:9" s="1" customFormat="1" ht="16.5" x14ac:dyDescent="0.4">
      <c r="A18" s="15" t="s">
        <v>33</v>
      </c>
      <c r="B18" s="17"/>
      <c r="C18" s="17"/>
      <c r="D18" s="17"/>
      <c r="E18" s="15"/>
      <c r="F18" s="15"/>
      <c r="G18" s="15"/>
      <c r="H18" s="15"/>
      <c r="I18" s="15"/>
    </row>
    <row r="19" spans="1:9" s="1" customFormat="1" ht="16.5" x14ac:dyDescent="0.4">
      <c r="A19" s="15"/>
      <c r="B19" s="32" t="s">
        <v>34</v>
      </c>
      <c r="C19" s="33"/>
      <c r="D19" s="34"/>
      <c r="E19" s="38">
        <f>IF(C19="〇",D5*C53+D6*D53+D7*E53+D12*C53+D13*D53+D14*E53,0)</f>
        <v>0</v>
      </c>
      <c r="G19" s="15"/>
      <c r="H19" s="15"/>
    </row>
    <row r="20" spans="1:9" s="1" customFormat="1" ht="16.5" x14ac:dyDescent="0.4">
      <c r="A20" s="15"/>
      <c r="B20" s="32" t="s">
        <v>35</v>
      </c>
      <c r="C20" s="33"/>
      <c r="D20" s="34"/>
      <c r="E20" s="38">
        <f>IF(C20="〇",2000,0)</f>
        <v>0</v>
      </c>
      <c r="G20" s="15"/>
      <c r="H20" s="15"/>
    </row>
    <row r="21" spans="1:9" s="1" customFormat="1" ht="16.5" x14ac:dyDescent="0.4">
      <c r="A21" s="15"/>
      <c r="B21" s="32" t="s">
        <v>36</v>
      </c>
      <c r="C21" s="33"/>
      <c r="D21" s="39" t="s">
        <v>43</v>
      </c>
      <c r="E21" s="38">
        <f>C21*C55</f>
        <v>0</v>
      </c>
      <c r="G21" s="15"/>
      <c r="H21" s="15"/>
    </row>
    <row r="22" spans="1:9" s="1" customFormat="1" ht="16.5" x14ac:dyDescent="0.4">
      <c r="A22" s="15"/>
      <c r="B22" s="32" t="s">
        <v>37</v>
      </c>
      <c r="C22" s="33"/>
      <c r="D22" s="39" t="s">
        <v>43</v>
      </c>
      <c r="E22" s="38">
        <f>C22*C56</f>
        <v>0</v>
      </c>
      <c r="G22" s="15"/>
      <c r="H22" s="15"/>
    </row>
    <row r="23" spans="1:9" s="1" customFormat="1" ht="16.5" x14ac:dyDescent="0.4">
      <c r="A23" s="15"/>
      <c r="B23" s="32" t="s">
        <v>38</v>
      </c>
      <c r="C23" s="33"/>
      <c r="D23" s="39" t="s">
        <v>43</v>
      </c>
      <c r="E23" s="38">
        <f>C23*C57</f>
        <v>0</v>
      </c>
      <c r="G23" s="15"/>
      <c r="H23" s="15"/>
    </row>
    <row r="24" spans="1:9" s="1" customFormat="1" ht="16.5" x14ac:dyDescent="0.4">
      <c r="A24" s="15"/>
      <c r="B24" s="32" t="s">
        <v>39</v>
      </c>
      <c r="C24" s="33"/>
      <c r="D24" s="39" t="s">
        <v>43</v>
      </c>
      <c r="E24" s="38">
        <f>C24*C58</f>
        <v>0</v>
      </c>
      <c r="G24" s="15"/>
      <c r="H24" s="15"/>
    </row>
    <row r="25" spans="1:9" s="1" customFormat="1" ht="16.5" x14ac:dyDescent="0.4">
      <c r="A25" s="15"/>
      <c r="B25" s="32" t="s">
        <v>40</v>
      </c>
      <c r="C25" s="33"/>
      <c r="D25" s="39" t="s">
        <v>43</v>
      </c>
      <c r="E25" s="38">
        <f>C25*C59</f>
        <v>0</v>
      </c>
      <c r="G25" s="15"/>
      <c r="H25" s="15"/>
    </row>
    <row r="26" spans="1:9" s="1" customFormat="1" ht="16.5" x14ac:dyDescent="0.4">
      <c r="A26" s="15"/>
      <c r="B26" s="32" t="s">
        <v>41</v>
      </c>
      <c r="C26" s="33"/>
      <c r="D26" s="39" t="s">
        <v>43</v>
      </c>
      <c r="E26" s="38">
        <f>C26*C59</f>
        <v>0</v>
      </c>
      <c r="G26" s="15"/>
      <c r="H26" s="15"/>
    </row>
    <row r="27" spans="1:9" s="1" customFormat="1" ht="16.5" x14ac:dyDescent="0.4">
      <c r="A27" s="15"/>
      <c r="B27" s="32" t="s">
        <v>42</v>
      </c>
      <c r="C27" s="33"/>
      <c r="D27" s="39" t="s">
        <v>43</v>
      </c>
      <c r="E27" s="38">
        <f>C27*C60</f>
        <v>0</v>
      </c>
      <c r="G27" s="15"/>
      <c r="H27" s="15"/>
    </row>
    <row r="28" spans="1:9" s="1" customFormat="1" ht="16.5" x14ac:dyDescent="0.4">
      <c r="A28" s="15"/>
      <c r="B28" s="32" t="s">
        <v>76</v>
      </c>
      <c r="C28" s="18"/>
      <c r="D28" s="16"/>
      <c r="E28" s="38">
        <f>IF(C28="〇",D5*C61+D6*D61+D7*E61+D12*C61+D13*D61+D14*E61,0)</f>
        <v>0</v>
      </c>
      <c r="G28" s="15"/>
      <c r="H28" s="15"/>
    </row>
    <row r="29" spans="1:9" s="1" customFormat="1" ht="16.5" x14ac:dyDescent="0.4">
      <c r="A29" s="15" t="s">
        <v>32</v>
      </c>
      <c r="B29" s="15"/>
      <c r="C29" s="17"/>
      <c r="D29" s="17"/>
      <c r="E29" s="15"/>
      <c r="F29" s="15"/>
      <c r="G29" s="15"/>
      <c r="H29" s="15"/>
      <c r="I29" s="15"/>
    </row>
    <row r="30" spans="1:9" s="1" customFormat="1" ht="16.5" x14ac:dyDescent="0.4">
      <c r="A30" s="15"/>
      <c r="B30" s="52" t="s">
        <v>44</v>
      </c>
      <c r="C30" s="52"/>
      <c r="D30" s="52"/>
      <c r="E30" s="47"/>
      <c r="F30" s="40"/>
      <c r="G30" s="15"/>
      <c r="H30" s="15"/>
      <c r="I30" s="15"/>
    </row>
    <row r="31" spans="1:9" s="1" customFormat="1" ht="16.5" x14ac:dyDescent="0.4">
      <c r="A31" s="15"/>
      <c r="B31" s="19" t="s">
        <v>45</v>
      </c>
      <c r="C31" s="18"/>
      <c r="D31" s="35" t="s">
        <v>43</v>
      </c>
      <c r="E31" s="33"/>
      <c r="F31" s="40" t="s">
        <v>48</v>
      </c>
      <c r="G31" s="38">
        <f>C31*E31*C64</f>
        <v>0</v>
      </c>
      <c r="I31" s="15"/>
    </row>
    <row r="32" spans="1:9" s="1" customFormat="1" ht="16.5" x14ac:dyDescent="0.4">
      <c r="A32" s="15"/>
      <c r="B32" s="19" t="s">
        <v>46</v>
      </c>
      <c r="C32" s="18"/>
      <c r="D32" s="35" t="s">
        <v>43</v>
      </c>
      <c r="E32" s="33"/>
      <c r="F32" s="40" t="s">
        <v>48</v>
      </c>
      <c r="G32" s="38">
        <f>C32*E32*D64</f>
        <v>0</v>
      </c>
      <c r="I32" s="15"/>
    </row>
    <row r="33" spans="1:9" s="1" customFormat="1" ht="16.5" x14ac:dyDescent="0.4">
      <c r="A33" s="15"/>
      <c r="B33" s="19" t="s">
        <v>47</v>
      </c>
      <c r="C33" s="18"/>
      <c r="D33" s="35" t="s">
        <v>43</v>
      </c>
      <c r="E33" s="33"/>
      <c r="F33" s="40" t="s">
        <v>48</v>
      </c>
      <c r="G33" s="38">
        <f>C33*E33*E64</f>
        <v>0</v>
      </c>
      <c r="I33" s="15"/>
    </row>
    <row r="34" spans="1:9" s="1" customFormat="1" ht="5.0999999999999996" customHeight="1" x14ac:dyDescent="0.4">
      <c r="A34" s="15"/>
      <c r="B34" s="15"/>
      <c r="C34" s="17"/>
      <c r="D34" s="17"/>
      <c r="E34" s="15"/>
      <c r="F34" s="15"/>
      <c r="G34" s="15"/>
      <c r="H34" s="15"/>
      <c r="I34" s="15"/>
    </row>
    <row r="35" spans="1:9" s="1" customFormat="1" ht="16.5" x14ac:dyDescent="0.4">
      <c r="A35" s="15"/>
      <c r="B35" s="47" t="s">
        <v>49</v>
      </c>
      <c r="C35" s="68"/>
      <c r="D35" s="40"/>
      <c r="E35" s="15"/>
      <c r="F35" s="15"/>
      <c r="G35" s="15"/>
      <c r="H35" s="15"/>
      <c r="I35" s="15"/>
    </row>
    <row r="36" spans="1:9" s="1" customFormat="1" ht="16.5" x14ac:dyDescent="0.4">
      <c r="A36" s="15"/>
      <c r="B36" s="19" t="s">
        <v>75</v>
      </c>
      <c r="C36" s="33"/>
      <c r="D36" s="39" t="s">
        <v>51</v>
      </c>
      <c r="E36" s="15"/>
      <c r="F36" s="67">
        <f>C36*C66</f>
        <v>0</v>
      </c>
      <c r="G36" s="67"/>
      <c r="H36" s="15"/>
      <c r="I36" s="15"/>
    </row>
    <row r="37" spans="1:9" s="1" customFormat="1" ht="16.5" x14ac:dyDescent="0.4">
      <c r="A37" s="15"/>
      <c r="B37" s="19" t="s">
        <v>74</v>
      </c>
      <c r="C37" s="33"/>
      <c r="D37" s="39" t="s">
        <v>51</v>
      </c>
      <c r="E37" s="15"/>
      <c r="F37" s="67">
        <f>C37*C67</f>
        <v>0</v>
      </c>
      <c r="G37" s="67"/>
      <c r="H37" s="15"/>
      <c r="I37" s="15"/>
    </row>
    <row r="38" spans="1:9" s="1" customFormat="1" ht="16.5" x14ac:dyDescent="0.4">
      <c r="A38" s="15"/>
      <c r="B38" s="36" t="s">
        <v>70</v>
      </c>
      <c r="C38" s="41"/>
      <c r="D38" s="39" t="s">
        <v>51</v>
      </c>
      <c r="E38" s="15"/>
      <c r="F38" s="67">
        <f>C38*C69</f>
        <v>0</v>
      </c>
      <c r="G38" s="67"/>
      <c r="H38" s="15"/>
      <c r="I38" s="15"/>
    </row>
    <row r="39" spans="1:9" s="1" customFormat="1" ht="16.5" x14ac:dyDescent="0.4">
      <c r="A39" s="15"/>
      <c r="B39" s="45" t="s">
        <v>71</v>
      </c>
      <c r="C39" s="33"/>
      <c r="D39" s="43" t="s">
        <v>68</v>
      </c>
      <c r="E39" s="44"/>
      <c r="F39" s="75">
        <f>C68*C39</f>
        <v>0</v>
      </c>
      <c r="G39" s="67"/>
      <c r="H39" s="15"/>
      <c r="I39" s="15"/>
    </row>
    <row r="40" spans="1:9" s="1" customFormat="1" ht="16.5" x14ac:dyDescent="0.4">
      <c r="A40" s="15"/>
      <c r="B40" s="46" t="s">
        <v>72</v>
      </c>
      <c r="C40" s="42"/>
      <c r="D40" s="39" t="s">
        <v>43</v>
      </c>
      <c r="E40" s="15"/>
      <c r="F40" s="67">
        <f>C71*C40</f>
        <v>0</v>
      </c>
      <c r="G40" s="67"/>
      <c r="H40" s="15"/>
      <c r="I40" s="15"/>
    </row>
    <row r="41" spans="1:9" s="1" customFormat="1" ht="16.5" x14ac:dyDescent="0.4">
      <c r="A41" s="15"/>
      <c r="B41" s="19" t="s">
        <v>73</v>
      </c>
      <c r="C41" s="33"/>
      <c r="D41" s="39" t="s">
        <v>51</v>
      </c>
      <c r="E41" s="15"/>
      <c r="F41" s="67">
        <f>C70*C41</f>
        <v>0</v>
      </c>
      <c r="G41" s="67"/>
      <c r="H41" s="15"/>
      <c r="I41" s="15"/>
    </row>
    <row r="42" spans="1:9" s="1" customFormat="1" ht="5.0999999999999996" customHeight="1" x14ac:dyDescent="0.4">
      <c r="A42" s="15"/>
      <c r="B42" s="15"/>
      <c r="C42" s="17"/>
      <c r="D42" s="17"/>
      <c r="E42" s="15"/>
      <c r="F42" s="15"/>
      <c r="G42" s="15"/>
      <c r="H42" s="15"/>
      <c r="I42" s="15"/>
    </row>
    <row r="43" spans="1:9" s="1" customFormat="1" ht="25.5" x14ac:dyDescent="0.4">
      <c r="A43" s="76" t="s">
        <v>54</v>
      </c>
      <c r="B43" s="76"/>
      <c r="C43" s="76"/>
      <c r="D43" s="76"/>
      <c r="E43" s="77">
        <f>SUM(H6:H9,H14:H16,E19:E28,G31:G33,F36:G41)</f>
        <v>0</v>
      </c>
      <c r="F43" s="77"/>
      <c r="G43" s="77"/>
      <c r="H43" s="77"/>
      <c r="I43" s="77"/>
    </row>
    <row r="44" spans="1:9" s="1" customFormat="1" ht="5.0999999999999996" customHeight="1" x14ac:dyDescent="0.4">
      <c r="A44" s="15"/>
      <c r="B44" s="15"/>
      <c r="C44" s="15"/>
      <c r="D44" s="15"/>
      <c r="E44" s="15"/>
      <c r="F44" s="15"/>
      <c r="G44" s="15"/>
      <c r="H44" s="15"/>
      <c r="I44" s="15"/>
    </row>
    <row r="45" spans="1:9" s="3" customFormat="1" ht="12.75" customHeight="1" x14ac:dyDescent="0.4">
      <c r="A45" s="53"/>
      <c r="B45" s="53"/>
      <c r="C45" s="8" t="s">
        <v>17</v>
      </c>
      <c r="D45" s="9" t="s">
        <v>18</v>
      </c>
      <c r="E45" s="10" t="s">
        <v>19</v>
      </c>
    </row>
    <row r="46" spans="1:9" s="4" customFormat="1" ht="12.75" customHeight="1" x14ac:dyDescent="0.4">
      <c r="A46" s="53" t="s">
        <v>0</v>
      </c>
      <c r="B46" s="53"/>
      <c r="C46" s="7">
        <v>150</v>
      </c>
      <c r="D46" s="7">
        <v>180</v>
      </c>
      <c r="E46" s="7">
        <v>630</v>
      </c>
    </row>
    <row r="47" spans="1:9" s="4" customFormat="1" ht="12.75" customHeight="1" x14ac:dyDescent="0.4">
      <c r="A47" s="53" t="s">
        <v>1</v>
      </c>
      <c r="B47" s="53"/>
      <c r="C47" s="7">
        <v>70</v>
      </c>
      <c r="D47" s="7">
        <v>90</v>
      </c>
      <c r="E47" s="7">
        <v>300</v>
      </c>
    </row>
    <row r="48" spans="1:9" s="4" customFormat="1" ht="12.75" customHeight="1" x14ac:dyDescent="0.4">
      <c r="A48" s="66" t="s">
        <v>2</v>
      </c>
      <c r="B48" s="7" t="s">
        <v>0</v>
      </c>
      <c r="C48" s="7">
        <v>60</v>
      </c>
      <c r="D48" s="7"/>
      <c r="E48" s="7"/>
    </row>
    <row r="49" spans="1:5" s="4" customFormat="1" ht="12.75" customHeight="1" x14ac:dyDescent="0.4">
      <c r="A49" s="66"/>
      <c r="B49" s="7" t="s">
        <v>1</v>
      </c>
      <c r="C49" s="7">
        <v>30</v>
      </c>
      <c r="D49" s="7"/>
      <c r="E49" s="7"/>
    </row>
    <row r="50" spans="1:5" s="4" customFormat="1" ht="12.75" customHeight="1" x14ac:dyDescent="0.4">
      <c r="A50" s="66" t="s">
        <v>3</v>
      </c>
      <c r="B50" s="7" t="s">
        <v>0</v>
      </c>
      <c r="C50" s="7">
        <v>160</v>
      </c>
      <c r="D50" s="7"/>
      <c r="E50" s="7"/>
    </row>
    <row r="51" spans="1:5" s="4" customFormat="1" ht="12.75" customHeight="1" x14ac:dyDescent="0.4">
      <c r="A51" s="66"/>
      <c r="B51" s="7" t="s">
        <v>1</v>
      </c>
      <c r="C51" s="7">
        <v>70</v>
      </c>
      <c r="D51" s="7"/>
      <c r="E51" s="7"/>
    </row>
    <row r="52" spans="1:5" s="4" customFormat="1" ht="12.75" customHeight="1" x14ac:dyDescent="0.4">
      <c r="A52" s="61" t="s">
        <v>61</v>
      </c>
      <c r="B52" s="62"/>
      <c r="C52" s="7">
        <v>500</v>
      </c>
      <c r="D52" s="7"/>
      <c r="E52" s="7"/>
    </row>
    <row r="53" spans="1:5" s="5" customFormat="1" ht="12.75" customHeight="1" x14ac:dyDescent="0.4">
      <c r="A53" s="55" t="s">
        <v>16</v>
      </c>
      <c r="B53" s="55"/>
      <c r="C53" s="7">
        <v>100</v>
      </c>
      <c r="D53" s="7">
        <v>380</v>
      </c>
      <c r="E53" s="7">
        <v>380</v>
      </c>
    </row>
    <row r="54" spans="1:5" s="5" customFormat="1" ht="12.75" customHeight="1" x14ac:dyDescent="0.4">
      <c r="A54" s="53" t="s">
        <v>4</v>
      </c>
      <c r="B54" s="53"/>
      <c r="C54" s="7">
        <v>2000</v>
      </c>
      <c r="D54" s="7"/>
      <c r="E54" s="7"/>
    </row>
    <row r="55" spans="1:5" s="5" customFormat="1" ht="12.75" customHeight="1" x14ac:dyDescent="0.4">
      <c r="A55" s="53" t="s">
        <v>5</v>
      </c>
      <c r="B55" s="53"/>
      <c r="C55" s="7">
        <v>50</v>
      </c>
      <c r="D55" s="7"/>
      <c r="E55" s="7"/>
    </row>
    <row r="56" spans="1:5" s="5" customFormat="1" ht="12.75" customHeight="1" x14ac:dyDescent="0.4">
      <c r="A56" s="56" t="s">
        <v>6</v>
      </c>
      <c r="B56" s="57"/>
      <c r="C56" s="7">
        <v>400</v>
      </c>
      <c r="D56" s="7"/>
      <c r="E56" s="7"/>
    </row>
    <row r="57" spans="1:5" s="5" customFormat="1" ht="12.75" customHeight="1" x14ac:dyDescent="0.4">
      <c r="A57" s="56" t="s">
        <v>7</v>
      </c>
      <c r="B57" s="57"/>
      <c r="C57" s="7">
        <v>200</v>
      </c>
      <c r="D57" s="7"/>
      <c r="E57" s="7"/>
    </row>
    <row r="58" spans="1:5" s="5" customFormat="1" ht="12.75" customHeight="1" x14ac:dyDescent="0.4">
      <c r="A58" s="53" t="s">
        <v>8</v>
      </c>
      <c r="B58" s="53"/>
      <c r="C58" s="7">
        <v>300</v>
      </c>
      <c r="D58" s="7"/>
      <c r="E58" s="7"/>
    </row>
    <row r="59" spans="1:5" s="5" customFormat="1" ht="12.75" customHeight="1" x14ac:dyDescent="0.4">
      <c r="A59" s="53" t="s">
        <v>9</v>
      </c>
      <c r="B59" s="53"/>
      <c r="C59" s="7">
        <v>250</v>
      </c>
      <c r="D59" s="7"/>
      <c r="E59" s="7"/>
    </row>
    <row r="60" spans="1:5" s="5" customFormat="1" ht="12.75" customHeight="1" x14ac:dyDescent="0.4">
      <c r="A60" s="54" t="s">
        <v>10</v>
      </c>
      <c r="B60" s="54"/>
      <c r="C60" s="11">
        <v>2000</v>
      </c>
      <c r="D60" s="11"/>
      <c r="E60" s="11"/>
    </row>
    <row r="61" spans="1:5" s="5" customFormat="1" ht="12.75" customHeight="1" x14ac:dyDescent="0.4">
      <c r="A61" s="56" t="s">
        <v>69</v>
      </c>
      <c r="B61" s="57"/>
      <c r="C61" s="7">
        <v>500</v>
      </c>
      <c r="D61" s="7">
        <v>500</v>
      </c>
      <c r="E61" s="7">
        <v>1000</v>
      </c>
    </row>
    <row r="62" spans="1:5" s="5" customFormat="1" ht="12.75" customHeight="1" x14ac:dyDescent="0.4">
      <c r="A62" s="12"/>
      <c r="B62" s="12"/>
      <c r="C62" s="12"/>
      <c r="D62" s="12"/>
      <c r="E62" s="12"/>
    </row>
    <row r="63" spans="1:5" s="3" customFormat="1" ht="12.75" customHeight="1" x14ac:dyDescent="0.4">
      <c r="A63" s="53"/>
      <c r="B63" s="53"/>
      <c r="C63" s="10" t="s">
        <v>11</v>
      </c>
      <c r="D63" s="10" t="s">
        <v>12</v>
      </c>
      <c r="E63" s="10" t="s">
        <v>13</v>
      </c>
    </row>
    <row r="64" spans="1:5" s="4" customFormat="1" ht="12.75" customHeight="1" x14ac:dyDescent="0.4">
      <c r="A64" s="53" t="s">
        <v>14</v>
      </c>
      <c r="B64" s="53"/>
      <c r="C64" s="7">
        <v>700</v>
      </c>
      <c r="D64" s="7">
        <v>850</v>
      </c>
      <c r="E64" s="7">
        <v>950</v>
      </c>
    </row>
    <row r="65" spans="1:5" s="4" customFormat="1" ht="12.75" customHeight="1" x14ac:dyDescent="0.4">
      <c r="A65" s="53" t="s">
        <v>15</v>
      </c>
      <c r="B65" s="53"/>
      <c r="C65" s="7">
        <v>620</v>
      </c>
      <c r="D65" s="7">
        <v>660</v>
      </c>
      <c r="E65" s="7">
        <v>820</v>
      </c>
    </row>
    <row r="66" spans="1:5" s="4" customFormat="1" ht="12.75" customHeight="1" x14ac:dyDescent="0.4">
      <c r="A66" s="56" t="s">
        <v>63</v>
      </c>
      <c r="B66" s="57"/>
      <c r="C66" s="13">
        <v>6800</v>
      </c>
      <c r="D66" s="7"/>
      <c r="E66" s="7"/>
    </row>
    <row r="67" spans="1:5" s="4" customFormat="1" ht="12.75" customHeight="1" x14ac:dyDescent="0.4">
      <c r="A67" s="56" t="s">
        <v>64</v>
      </c>
      <c r="B67" s="57"/>
      <c r="C67" s="13">
        <v>8400</v>
      </c>
      <c r="D67" s="7"/>
      <c r="E67" s="7"/>
    </row>
    <row r="68" spans="1:5" s="4" customFormat="1" ht="12.75" customHeight="1" x14ac:dyDescent="0.4">
      <c r="A68" s="71" t="s">
        <v>50</v>
      </c>
      <c r="B68" s="72"/>
      <c r="C68" s="7">
        <v>630</v>
      </c>
      <c r="D68" s="7"/>
      <c r="E68" s="7"/>
    </row>
    <row r="69" spans="1:5" s="5" customFormat="1" ht="12.75" customHeight="1" x14ac:dyDescent="0.4">
      <c r="A69" s="73" t="s">
        <v>65</v>
      </c>
      <c r="B69" s="74"/>
      <c r="C69" s="13">
        <v>5280</v>
      </c>
      <c r="D69" s="7"/>
      <c r="E69" s="7"/>
    </row>
    <row r="70" spans="1:5" s="5" customFormat="1" ht="12.75" customHeight="1" x14ac:dyDescent="0.4">
      <c r="A70" s="69" t="s">
        <v>66</v>
      </c>
      <c r="B70" s="70"/>
      <c r="C70" s="13">
        <v>8280</v>
      </c>
      <c r="D70" s="7"/>
      <c r="E70" s="7"/>
    </row>
    <row r="71" spans="1:5" s="5" customFormat="1" ht="12.75" customHeight="1" x14ac:dyDescent="0.4">
      <c r="A71" s="53" t="s">
        <v>67</v>
      </c>
      <c r="B71" s="53"/>
      <c r="C71" s="7">
        <v>750</v>
      </c>
      <c r="D71" s="7"/>
      <c r="E71" s="7"/>
    </row>
  </sheetData>
  <mergeCells count="44">
    <mergeCell ref="F38:G38"/>
    <mergeCell ref="F39:G39"/>
    <mergeCell ref="F40:G40"/>
    <mergeCell ref="F41:G41"/>
    <mergeCell ref="A43:D43"/>
    <mergeCell ref="E43:I43"/>
    <mergeCell ref="B35:C35"/>
    <mergeCell ref="A70:B70"/>
    <mergeCell ref="A66:B66"/>
    <mergeCell ref="A67:B67"/>
    <mergeCell ref="A68:B68"/>
    <mergeCell ref="A69:B69"/>
    <mergeCell ref="A61:B61"/>
    <mergeCell ref="H2:I2"/>
    <mergeCell ref="A1:G1"/>
    <mergeCell ref="H1:I1"/>
    <mergeCell ref="B9:C9"/>
    <mergeCell ref="A52:B52"/>
    <mergeCell ref="B15:C15"/>
    <mergeCell ref="B12:B14"/>
    <mergeCell ref="A11:I11"/>
    <mergeCell ref="A45:B45"/>
    <mergeCell ref="A46:B46"/>
    <mergeCell ref="A47:B47"/>
    <mergeCell ref="A48:A49"/>
    <mergeCell ref="A50:A51"/>
    <mergeCell ref="F36:G36"/>
    <mergeCell ref="F37:G37"/>
    <mergeCell ref="B30:E30"/>
    <mergeCell ref="B4:C4"/>
    <mergeCell ref="B5:B7"/>
    <mergeCell ref="B8:C8"/>
    <mergeCell ref="A71:B71"/>
    <mergeCell ref="A63:B63"/>
    <mergeCell ref="A64:B64"/>
    <mergeCell ref="A65:B65"/>
    <mergeCell ref="A60:B60"/>
    <mergeCell ref="A53:B53"/>
    <mergeCell ref="A54:B54"/>
    <mergeCell ref="A55:B55"/>
    <mergeCell ref="A58:B58"/>
    <mergeCell ref="A56:B56"/>
    <mergeCell ref="A59:B59"/>
    <mergeCell ref="A57:B57"/>
  </mergeCells>
  <phoneticPr fontId="1"/>
  <dataValidations count="2">
    <dataValidation type="list" allowBlank="1" showInputMessage="1" showErrorMessage="1" sqref="H4:H5 C20 C19:D19 H12:H13 C28" xr:uid="{DA818BAB-BE75-4396-92DB-B81C8458B27E}">
      <formula1>$K$4:$K$5</formula1>
    </dataValidation>
    <dataValidation type="list" allowBlank="1" showInputMessage="1" showErrorMessage="1" sqref="E39" xr:uid="{9CCCA4E5-9BD1-4C2C-818B-B582389BC4A5}">
      <formula1>$K$6:$K$7</formula1>
    </dataValidation>
  </dataValidations>
  <printOptions horizontalCentered="1"/>
  <pageMargins left="0.78740157480314965" right="0.78740157480314965" top="0.98425196850393704" bottom="0.39370078740157483" header="0" footer="0"/>
  <pageSetup paperSize="9" orientation="portrait" r:id="rId1"/>
  <headerFooter>
    <oddHeader>&amp;C
利用料金シミュレーション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shizutani04</cp:lastModifiedBy>
  <cp:lastPrinted>2023-06-07T07:52:33Z</cp:lastPrinted>
  <dcterms:created xsi:type="dcterms:W3CDTF">2022-12-23T01:38:14Z</dcterms:created>
  <dcterms:modified xsi:type="dcterms:W3CDTF">2026-04-06T01:17:15Z</dcterms:modified>
</cp:coreProperties>
</file>